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julho 2022" sheetId="5" r:id="rId1"/>
  </sheets>
  <calcPr calcId="152511"/>
</workbook>
</file>

<file path=xl/calcChain.xml><?xml version="1.0" encoding="utf-8"?>
<calcChain xmlns="http://schemas.openxmlformats.org/spreadsheetml/2006/main">
  <c r="I5" i="5" l="1"/>
  <c r="I6" i="5"/>
  <c r="I7" i="5"/>
  <c r="I8" i="5"/>
  <c r="I9" i="5"/>
  <c r="K9" i="5" s="1"/>
  <c r="I10" i="5"/>
  <c r="I11" i="5"/>
  <c r="I12" i="5"/>
  <c r="I13" i="5"/>
  <c r="I14" i="5"/>
  <c r="K14" i="5" s="1"/>
  <c r="I15" i="5"/>
  <c r="I16" i="5"/>
  <c r="I17" i="5"/>
  <c r="I18" i="5"/>
  <c r="K18" i="5" s="1"/>
  <c r="I19" i="5"/>
  <c r="K19" i="5" s="1"/>
  <c r="I20" i="5"/>
  <c r="I21" i="5"/>
  <c r="I22" i="5"/>
  <c r="K22" i="5" s="1"/>
  <c r="I23" i="5"/>
  <c r="K23" i="5" s="1"/>
  <c r="I24" i="5"/>
  <c r="I25" i="5"/>
  <c r="I26" i="5"/>
  <c r="I27" i="5"/>
  <c r="K27" i="5" s="1"/>
  <c r="I28" i="5"/>
  <c r="I29" i="5"/>
  <c r="I4" i="5"/>
  <c r="J6" i="5"/>
  <c r="K6" i="5" s="1"/>
  <c r="J13" i="5"/>
  <c r="J7" i="5"/>
  <c r="J5" i="5"/>
  <c r="K5" i="5" s="1"/>
  <c r="J12" i="5"/>
  <c r="J4" i="5"/>
  <c r="J11" i="5"/>
  <c r="K29" i="5"/>
  <c r="J28" i="5"/>
  <c r="K28" i="5" s="1"/>
  <c r="J23" i="5"/>
  <c r="K21" i="5"/>
  <c r="J21" i="5"/>
  <c r="F30" i="5"/>
  <c r="E30" i="5"/>
  <c r="J26" i="5"/>
  <c r="H30" i="5"/>
  <c r="K25" i="5"/>
  <c r="G30" i="5"/>
  <c r="K17" i="5"/>
  <c r="K16" i="5"/>
  <c r="K15" i="5"/>
  <c r="K13" i="5"/>
  <c r="K12" i="5"/>
  <c r="K10" i="5"/>
  <c r="J8" i="5"/>
  <c r="K8" i="5" s="1"/>
  <c r="A1" i="5"/>
  <c r="K7" i="5" l="1"/>
  <c r="I30" i="5"/>
  <c r="K26" i="5"/>
  <c r="J30" i="5"/>
  <c r="K4" i="5"/>
  <c r="K11" i="5"/>
  <c r="K30" i="5" l="1"/>
</calcChain>
</file>

<file path=xl/sharedStrings.xml><?xml version="1.0" encoding="utf-8"?>
<sst xmlns="http://schemas.openxmlformats.org/spreadsheetml/2006/main" count="46" uniqueCount="31">
  <si>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</si>
  <si>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</si>
  <si>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</si>
  <si>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</si>
  <si>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</si>
  <si>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</si>
  <si>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</si>
  <si>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</si>
  <si>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</si>
  <si>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</si>
  <si>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</si>
  <si>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</si>
  <si>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</si>
  <si>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</si>
  <si>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</si>
  <si>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</si>
  <si>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</si>
  <si>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</si>
  <si>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</si>
  <si>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</si>
  <si>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</si>
  <si>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</si>
  <si>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</si>
  <si>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</si>
  <si>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</si>
  <si>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</si>
  <si>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</si>
  <si>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</si>
  <si>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</si>
  <si>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</si>
  <si>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>Competência: julho/2022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</si>
</sst>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topLeftCell="B10" zoomScale="103" zoomScaleNormal="103" workbookViewId="0">
      <selection activeCell="H23" sqref="H23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5" width="20.28515625" style="1" customWidth="1"/>
    <col min="6" max="6" width="21.7109375" style="7" customWidth="1"/>
    <col min="7" max="7" width="14.85546875" style="7" customWidth="1"/>
    <col min="8" max="8" width="20.140625" style="7" customWidth="1"/>
    <col min="9" max="9" width="14.85546875" style="1" customWidth="1"/>
    <col min="10" max="10" width="15.140625" style="7" bestFit="1" customWidth="1"/>
    <col min="11" max="11" width="23.42578125" style="1" customWidth="1"/>
    <col min="12" max="12" width="11.5703125" style="7" bestFit="1" customWidth="1"/>
    <col min="13" max="13" width="13.28515625" style="1" bestFit="1" customWidth="1"/>
    <col min="14" max="16384" width="9.140625" style="1"/>
  </cols>
  <sheetData>
    <row r="1" spans="1:13" ht="20" customHeight="1" x14ac:dyDescent="0.2">
      <c r="A1" s="23" t="e">
        <f>#REF!</f>
        <v>#REF!</v>
      </c>
      <c r="B1" s="24"/>
      <c r="C1" s="24"/>
      <c r="D1" s="24"/>
      <c r="E1" s="24"/>
      <c r="F1" s="24"/>
      <c r="G1" s="24"/>
      <c r="H1" s="24"/>
      <c r="I1" s="24"/>
      <c r="J1" s="24"/>
      <c r="K1" s="25"/>
    </row>
    <row r="2" spans="1:13" ht="20" customHeight="1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5"/>
    </row>
    <row r="3" spans="1:13" s="5" customFormat="1" ht="39.950000000000003" customHeight="1" x14ac:dyDescent="0.2">
      <c r="A3" s="3" t="s">
        <v>1</v>
      </c>
      <c r="B3" s="3" t="s">
        <v>2</v>
      </c>
      <c r="C3" s="19" t="s">
        <v>3</v>
      </c>
      <c r="D3" s="21"/>
      <c r="E3" s="4" t="s">
        <v>18</v>
      </c>
      <c r="F3" s="8" t="s">
        <v>19</v>
      </c>
      <c r="G3" s="8" t="s">
        <v>20</v>
      </c>
      <c r="H3" s="8" t="s">
        <v>21</v>
      </c>
      <c r="I3" s="4" t="s">
        <v>22</v>
      </c>
      <c r="J3" s="6" t="s">
        <v>4</v>
      </c>
      <c r="K3" s="4" t="s">
        <v>23</v>
      </c>
      <c r="L3" s="11"/>
    </row>
    <row r="4" spans="1:13" ht="20" customHeight="1" x14ac:dyDescent="0.2">
      <c r="A4" s="26" t="s">
        <v>5</v>
      </c>
      <c r="B4" s="29" t="s">
        <v>29</v>
      </c>
      <c r="C4" s="13">
        <v>319011</v>
      </c>
      <c r="D4" s="14" t="s">
        <v>6</v>
      </c>
      <c r="E4" s="16">
        <v>2930828</v>
      </c>
      <c r="F4" s="15">
        <v>0</v>
      </c>
      <c r="G4" s="15">
        <v>0</v>
      </c>
      <c r="H4" s="9">
        <v>0</v>
      </c>
      <c r="I4" s="16">
        <f>E4-F4-G4+H4</f>
        <v>2930828</v>
      </c>
      <c r="J4" s="16">
        <f>1093072.51+218029.86+262873.95</f>
        <v>1573976.32</v>
      </c>
      <c r="K4" s="16">
        <f>I4-J4</f>
        <v>1356851.68</v>
      </c>
    </row>
    <row r="5" spans="1:13" ht="20" customHeight="1" x14ac:dyDescent="0.2">
      <c r="A5" s="27"/>
      <c r="B5" s="30"/>
      <c r="C5" s="13">
        <v>319013</v>
      </c>
      <c r="D5" s="14" t="s">
        <v>7</v>
      </c>
      <c r="E5" s="16">
        <v>295767</v>
      </c>
      <c r="F5" s="15">
        <v>0</v>
      </c>
      <c r="G5" s="15">
        <v>0</v>
      </c>
      <c r="H5" s="9">
        <v>0</v>
      </c>
      <c r="I5" s="16">
        <f t="shared" ref="I5:I29" si="0">E5-F5-G5+H5</f>
        <v>295767</v>
      </c>
      <c r="J5" s="16">
        <f>100270.37+20705.12+25055.12</f>
        <v>146030.60999999999</v>
      </c>
      <c r="K5" s="16">
        <f t="shared" ref="K5:K29" si="1">I5-J5</f>
        <v>149736.39000000001</v>
      </c>
    </row>
    <row r="6" spans="1:13" ht="20" customHeight="1" x14ac:dyDescent="0.2">
      <c r="A6" s="27"/>
      <c r="B6" s="30"/>
      <c r="C6" s="13">
        <v>319113</v>
      </c>
      <c r="D6" s="14" t="s">
        <v>8</v>
      </c>
      <c r="E6" s="16">
        <v>327604</v>
      </c>
      <c r="F6" s="15">
        <v>0</v>
      </c>
      <c r="G6" s="15">
        <v>0</v>
      </c>
      <c r="H6" s="9">
        <v>0</v>
      </c>
      <c r="I6" s="16">
        <f t="shared" si="0"/>
        <v>327604</v>
      </c>
      <c r="J6" s="16">
        <f>97876.39+18821.97+938.6+25697.65+245.01</f>
        <v>143579.62000000002</v>
      </c>
      <c r="K6" s="16">
        <f t="shared" si="1"/>
        <v>184024.37999999998</v>
      </c>
    </row>
    <row r="7" spans="1:13" ht="20" customHeight="1" x14ac:dyDescent="0.2">
      <c r="A7" s="27"/>
      <c r="B7" s="30"/>
      <c r="C7" s="13">
        <v>339030</v>
      </c>
      <c r="D7" s="14" t="s">
        <v>9</v>
      </c>
      <c r="E7" s="16">
        <v>185700</v>
      </c>
      <c r="F7" s="16">
        <v>18570</v>
      </c>
      <c r="G7" s="16">
        <v>41782.5</v>
      </c>
      <c r="H7" s="9">
        <v>0</v>
      </c>
      <c r="I7" s="16">
        <f t="shared" si="0"/>
        <v>125347.5</v>
      </c>
      <c r="J7" s="16">
        <f>63442.21+4413.16+1303.99+10212.83+1280.18</f>
        <v>80652.37</v>
      </c>
      <c r="K7" s="16">
        <f t="shared" si="1"/>
        <v>44695.130000000005</v>
      </c>
      <c r="M7" s="12"/>
    </row>
    <row r="8" spans="1:13" ht="20" customHeight="1" x14ac:dyDescent="0.2">
      <c r="A8" s="27"/>
      <c r="B8" s="30"/>
      <c r="C8" s="13">
        <v>339030</v>
      </c>
      <c r="D8" s="14" t="s">
        <v>9</v>
      </c>
      <c r="E8" s="16">
        <v>0</v>
      </c>
      <c r="F8" s="16">
        <v>0</v>
      </c>
      <c r="G8" s="16">
        <v>0</v>
      </c>
      <c r="H8" s="16">
        <v>43000</v>
      </c>
      <c r="I8" s="16">
        <f t="shared" si="0"/>
        <v>43000</v>
      </c>
      <c r="J8" s="16">
        <f>4307.28+36000</f>
        <v>40307.279999999999</v>
      </c>
      <c r="K8" s="16">
        <f t="shared" si="1"/>
        <v>2692.7200000000012</v>
      </c>
    </row>
    <row r="9" spans="1:13" ht="20" customHeight="1" x14ac:dyDescent="0.2">
      <c r="A9" s="27"/>
      <c r="B9" s="30"/>
      <c r="C9" s="13">
        <v>339036</v>
      </c>
      <c r="D9" s="14" t="s">
        <v>10</v>
      </c>
      <c r="E9" s="16">
        <v>84960</v>
      </c>
      <c r="F9" s="16">
        <v>8496</v>
      </c>
      <c r="G9" s="16">
        <v>19116</v>
      </c>
      <c r="H9" s="9">
        <v>0</v>
      </c>
      <c r="I9" s="16">
        <f t="shared" si="0"/>
        <v>57348</v>
      </c>
      <c r="J9" s="16">
        <v>38232</v>
      </c>
      <c r="K9" s="16">
        <f t="shared" si="1"/>
        <v>19116</v>
      </c>
      <c r="M9" s="12"/>
    </row>
    <row r="10" spans="1:13" ht="20" customHeight="1" x14ac:dyDescent="0.2">
      <c r="A10" s="27"/>
      <c r="B10" s="30"/>
      <c r="C10" s="13">
        <v>339036</v>
      </c>
      <c r="D10" s="14" t="s">
        <v>10</v>
      </c>
      <c r="E10" s="16">
        <v>0</v>
      </c>
      <c r="F10" s="16">
        <v>0</v>
      </c>
      <c r="G10" s="16">
        <v>0</v>
      </c>
      <c r="H10" s="16">
        <v>50000</v>
      </c>
      <c r="I10" s="16">
        <f t="shared" si="0"/>
        <v>50000</v>
      </c>
      <c r="J10" s="16">
        <v>0</v>
      </c>
      <c r="K10" s="16">
        <f t="shared" si="1"/>
        <v>50000</v>
      </c>
      <c r="M10" s="12"/>
    </row>
    <row r="11" spans="1:13" ht="20" customHeight="1" x14ac:dyDescent="0.2">
      <c r="A11" s="27"/>
      <c r="B11" s="30"/>
      <c r="C11" s="13">
        <v>339039</v>
      </c>
      <c r="D11" s="14" t="s">
        <v>11</v>
      </c>
      <c r="E11" s="16">
        <v>651900</v>
      </c>
      <c r="F11" s="16">
        <v>65190</v>
      </c>
      <c r="G11" s="16">
        <v>146677</v>
      </c>
      <c r="H11" s="9"/>
      <c r="I11" s="16">
        <f t="shared" si="0"/>
        <v>440033</v>
      </c>
      <c r="J11" s="16">
        <f>225162.33+3681.51+5250+248.77+7470</f>
        <v>241812.61</v>
      </c>
      <c r="K11" s="16">
        <f t="shared" si="1"/>
        <v>198220.39</v>
      </c>
      <c r="M11" s="12"/>
    </row>
    <row r="12" spans="1:13" ht="20" customHeight="1" x14ac:dyDescent="0.2">
      <c r="A12" s="27"/>
      <c r="B12" s="30"/>
      <c r="C12" s="13">
        <v>339046</v>
      </c>
      <c r="D12" s="14" t="s">
        <v>12</v>
      </c>
      <c r="E12" s="16">
        <v>327660</v>
      </c>
      <c r="F12" s="16">
        <v>32766</v>
      </c>
      <c r="G12" s="16">
        <v>73738</v>
      </c>
      <c r="H12" s="9"/>
      <c r="I12" s="16">
        <f t="shared" si="0"/>
        <v>221156</v>
      </c>
      <c r="J12" s="16">
        <f>133021.52+28745.63+35163.74</f>
        <v>196930.88999999998</v>
      </c>
      <c r="K12" s="16">
        <f t="shared" si="1"/>
        <v>24225.110000000015</v>
      </c>
      <c r="M12" s="12"/>
    </row>
    <row r="13" spans="1:13" ht="20" customHeight="1" x14ac:dyDescent="0.2">
      <c r="A13" s="27"/>
      <c r="B13" s="31"/>
      <c r="C13" s="13">
        <v>339047</v>
      </c>
      <c r="D13" s="14" t="s">
        <v>13</v>
      </c>
      <c r="E13" s="16">
        <v>29980</v>
      </c>
      <c r="F13" s="16">
        <v>2998</v>
      </c>
      <c r="G13" s="16">
        <v>6745</v>
      </c>
      <c r="H13" s="9"/>
      <c r="I13" s="16">
        <f t="shared" si="0"/>
        <v>20237</v>
      </c>
      <c r="J13" s="16">
        <f>10308.64+2042.4+2645.91</f>
        <v>14996.949999999999</v>
      </c>
      <c r="K13" s="16">
        <f t="shared" si="1"/>
        <v>5240.0500000000011</v>
      </c>
      <c r="M13" s="12"/>
    </row>
    <row r="14" spans="1:13" ht="39.950000000000003" customHeight="1" x14ac:dyDescent="0.2">
      <c r="A14" s="27"/>
      <c r="B14" s="17" t="s">
        <v>24</v>
      </c>
      <c r="C14" s="13">
        <v>319011</v>
      </c>
      <c r="D14" s="14" t="s">
        <v>6</v>
      </c>
      <c r="E14" s="16">
        <v>1000</v>
      </c>
      <c r="F14" s="15">
        <v>0</v>
      </c>
      <c r="G14" s="15">
        <v>0</v>
      </c>
      <c r="H14" s="9"/>
      <c r="I14" s="16">
        <f t="shared" si="0"/>
        <v>1000</v>
      </c>
      <c r="J14" s="15">
        <v>0</v>
      </c>
      <c r="K14" s="16">
        <f t="shared" si="1"/>
        <v>1000</v>
      </c>
      <c r="M14" s="12"/>
    </row>
    <row r="15" spans="1:13" ht="39.950000000000003" customHeight="1" x14ac:dyDescent="0.2">
      <c r="A15" s="27"/>
      <c r="B15" s="17" t="s">
        <v>25</v>
      </c>
      <c r="C15" s="13">
        <v>319011</v>
      </c>
      <c r="D15" s="14" t="s">
        <v>6</v>
      </c>
      <c r="E15" s="16">
        <v>62466</v>
      </c>
      <c r="F15" s="15">
        <v>0</v>
      </c>
      <c r="G15" s="15">
        <v>0</v>
      </c>
      <c r="H15" s="9"/>
      <c r="I15" s="16">
        <f t="shared" si="0"/>
        <v>62466</v>
      </c>
      <c r="J15" s="15">
        <v>3866.13</v>
      </c>
      <c r="K15" s="16">
        <f t="shared" si="1"/>
        <v>58599.87</v>
      </c>
      <c r="M15" s="12"/>
    </row>
    <row r="16" spans="1:13" ht="20" customHeight="1" x14ac:dyDescent="0.2">
      <c r="A16" s="27"/>
      <c r="B16" s="32" t="s">
        <v>26</v>
      </c>
      <c r="C16" s="13">
        <v>339030</v>
      </c>
      <c r="D16" s="14" t="s">
        <v>9</v>
      </c>
      <c r="E16" s="16">
        <v>4000</v>
      </c>
      <c r="F16" s="16">
        <v>400</v>
      </c>
      <c r="G16" s="16">
        <v>900</v>
      </c>
      <c r="H16" s="9"/>
      <c r="I16" s="16">
        <f t="shared" si="0"/>
        <v>2700</v>
      </c>
      <c r="J16" s="15">
        <v>1821</v>
      </c>
      <c r="K16" s="16">
        <f t="shared" si="1"/>
        <v>879</v>
      </c>
      <c r="M16" s="12"/>
    </row>
    <row r="17" spans="1:13" ht="29.95" customHeight="1" x14ac:dyDescent="0.2">
      <c r="A17" s="27"/>
      <c r="B17" s="33"/>
      <c r="C17" s="13">
        <v>339039</v>
      </c>
      <c r="D17" s="14" t="s">
        <v>11</v>
      </c>
      <c r="E17" s="16">
        <v>98000</v>
      </c>
      <c r="F17" s="16">
        <v>9800</v>
      </c>
      <c r="G17" s="16">
        <v>22050</v>
      </c>
      <c r="H17" s="9"/>
      <c r="I17" s="16">
        <f t="shared" si="0"/>
        <v>66150</v>
      </c>
      <c r="J17" s="15">
        <v>2440</v>
      </c>
      <c r="K17" s="16">
        <f t="shared" si="1"/>
        <v>63710</v>
      </c>
      <c r="M17" s="12"/>
    </row>
    <row r="18" spans="1:13" ht="20" customHeight="1" x14ac:dyDescent="0.2">
      <c r="A18" s="27"/>
      <c r="B18" s="29" t="s">
        <v>28</v>
      </c>
      <c r="C18" s="13">
        <v>339030</v>
      </c>
      <c r="D18" s="14" t="s">
        <v>9</v>
      </c>
      <c r="E18" s="16">
        <v>1000</v>
      </c>
      <c r="F18" s="16">
        <v>100</v>
      </c>
      <c r="G18" s="16">
        <v>225</v>
      </c>
      <c r="H18" s="9"/>
      <c r="I18" s="16">
        <f t="shared" si="0"/>
        <v>675</v>
      </c>
      <c r="J18" s="15">
        <v>0</v>
      </c>
      <c r="K18" s="16">
        <f t="shared" si="1"/>
        <v>675</v>
      </c>
      <c r="M18" s="12"/>
    </row>
    <row r="19" spans="1:13" ht="20" customHeight="1" x14ac:dyDescent="0.2">
      <c r="A19" s="27"/>
      <c r="B19" s="30"/>
      <c r="C19" s="13">
        <v>339039</v>
      </c>
      <c r="D19" s="14" t="s">
        <v>11</v>
      </c>
      <c r="E19" s="16">
        <v>21000</v>
      </c>
      <c r="F19" s="16">
        <v>2100</v>
      </c>
      <c r="G19" s="16">
        <v>4725</v>
      </c>
      <c r="H19" s="9"/>
      <c r="I19" s="16">
        <f t="shared" si="0"/>
        <v>14175</v>
      </c>
      <c r="J19" s="16">
        <v>0</v>
      </c>
      <c r="K19" s="16">
        <f t="shared" si="1"/>
        <v>14175</v>
      </c>
      <c r="M19" s="12"/>
    </row>
    <row r="20" spans="1:13" ht="20" customHeight="1" x14ac:dyDescent="0.2">
      <c r="A20" s="27"/>
      <c r="B20" s="30"/>
      <c r="C20" s="13">
        <v>339039</v>
      </c>
      <c r="D20" s="14" t="s">
        <v>11</v>
      </c>
      <c r="E20" s="16">
        <v>0</v>
      </c>
      <c r="F20" s="16">
        <v>0</v>
      </c>
      <c r="G20" s="16">
        <v>0</v>
      </c>
      <c r="H20" s="9">
        <v>0</v>
      </c>
      <c r="I20" s="16">
        <f t="shared" si="0"/>
        <v>0</v>
      </c>
      <c r="J20" s="16">
        <v>0</v>
      </c>
      <c r="K20" s="16">
        <v>0</v>
      </c>
      <c r="M20" s="12"/>
    </row>
    <row r="21" spans="1:13" ht="20" customHeight="1" x14ac:dyDescent="0.2">
      <c r="A21" s="27"/>
      <c r="B21" s="30"/>
      <c r="C21" s="13">
        <v>339039</v>
      </c>
      <c r="D21" s="14" t="s">
        <v>11</v>
      </c>
      <c r="E21" s="16">
        <v>0</v>
      </c>
      <c r="F21" s="16">
        <v>0</v>
      </c>
      <c r="G21" s="16">
        <v>0</v>
      </c>
      <c r="H21" s="9">
        <v>142249.72</v>
      </c>
      <c r="I21" s="16">
        <f t="shared" si="0"/>
        <v>142249.72</v>
      </c>
      <c r="J21" s="16">
        <f>111358.55+28600</f>
        <v>139958.54999999999</v>
      </c>
      <c r="K21" s="16">
        <f t="shared" si="1"/>
        <v>2291.1700000000128</v>
      </c>
      <c r="M21" s="12"/>
    </row>
    <row r="22" spans="1:13" ht="20" customHeight="1" x14ac:dyDescent="0.2">
      <c r="A22" s="27"/>
      <c r="B22" s="31"/>
      <c r="C22" s="13">
        <v>449052</v>
      </c>
      <c r="D22" s="14" t="s">
        <v>14</v>
      </c>
      <c r="E22" s="16">
        <v>5000</v>
      </c>
      <c r="F22" s="16">
        <v>0</v>
      </c>
      <c r="G22" s="16">
        <v>0</v>
      </c>
      <c r="H22" s="9">
        <v>5000</v>
      </c>
      <c r="I22" s="16">
        <f t="shared" si="0"/>
        <v>10000</v>
      </c>
      <c r="J22" s="15">
        <v>0</v>
      </c>
      <c r="K22" s="16">
        <f t="shared" si="1"/>
        <v>10000</v>
      </c>
      <c r="M22" s="12"/>
    </row>
    <row r="23" spans="1:13" ht="20" customHeight="1" x14ac:dyDescent="0.2">
      <c r="A23" s="27"/>
      <c r="B23" s="29" t="s">
        <v>27</v>
      </c>
      <c r="C23" s="13">
        <v>339030</v>
      </c>
      <c r="D23" s="14" t="s">
        <v>9</v>
      </c>
      <c r="E23" s="16">
        <v>43000</v>
      </c>
      <c r="F23" s="16">
        <v>4300</v>
      </c>
      <c r="G23" s="16">
        <v>9675</v>
      </c>
      <c r="H23" s="9"/>
      <c r="I23" s="16">
        <f t="shared" si="0"/>
        <v>29025</v>
      </c>
      <c r="J23" s="16">
        <f>17336.2+6051.46</f>
        <v>23387.66</v>
      </c>
      <c r="K23" s="16">
        <f t="shared" si="1"/>
        <v>5637.34</v>
      </c>
      <c r="M23" s="12"/>
    </row>
    <row r="24" spans="1:13" ht="20" customHeight="1" x14ac:dyDescent="0.2">
      <c r="A24" s="27"/>
      <c r="B24" s="30"/>
      <c r="C24" s="13">
        <v>339030</v>
      </c>
      <c r="D24" s="14" t="s">
        <v>9</v>
      </c>
      <c r="E24" s="16">
        <v>0</v>
      </c>
      <c r="F24" s="16">
        <v>0</v>
      </c>
      <c r="G24" s="16">
        <v>0</v>
      </c>
      <c r="H24" s="9">
        <v>18000</v>
      </c>
      <c r="I24" s="16">
        <f t="shared" si="0"/>
        <v>18000</v>
      </c>
      <c r="J24" s="16">
        <v>0</v>
      </c>
      <c r="K24" s="16">
        <v>0</v>
      </c>
      <c r="M24" s="12"/>
    </row>
    <row r="25" spans="1:13" ht="20" customHeight="1" x14ac:dyDescent="0.2">
      <c r="A25" s="27"/>
      <c r="B25" s="30"/>
      <c r="C25" s="13">
        <v>339039</v>
      </c>
      <c r="D25" s="14" t="s">
        <v>11</v>
      </c>
      <c r="E25" s="16">
        <v>312000</v>
      </c>
      <c r="F25" s="16">
        <v>31200</v>
      </c>
      <c r="G25" s="16">
        <v>70200</v>
      </c>
      <c r="H25" s="9"/>
      <c r="I25" s="16">
        <f t="shared" si="0"/>
        <v>210600</v>
      </c>
      <c r="J25" s="16">
        <v>43038.25</v>
      </c>
      <c r="K25" s="16">
        <f t="shared" si="1"/>
        <v>167561.75</v>
      </c>
      <c r="M25" s="12"/>
    </row>
    <row r="26" spans="1:13" ht="20" customHeight="1" x14ac:dyDescent="0.2">
      <c r="A26" s="27"/>
      <c r="B26" s="30"/>
      <c r="C26" s="13">
        <v>339039</v>
      </c>
      <c r="D26" s="14" t="s">
        <v>15</v>
      </c>
      <c r="E26" s="15">
        <v>0</v>
      </c>
      <c r="F26" s="15">
        <v>0</v>
      </c>
      <c r="G26" s="15">
        <v>0</v>
      </c>
      <c r="H26" s="16">
        <v>140000</v>
      </c>
      <c r="I26" s="16">
        <f t="shared" si="0"/>
        <v>140000</v>
      </c>
      <c r="J26" s="16">
        <f>43000+32000</f>
        <v>75000</v>
      </c>
      <c r="K26" s="16">
        <f t="shared" si="1"/>
        <v>65000</v>
      </c>
      <c r="M26" s="12"/>
    </row>
    <row r="27" spans="1:13" ht="20" customHeight="1" x14ac:dyDescent="0.2">
      <c r="A27" s="27"/>
      <c r="B27" s="30"/>
      <c r="C27" s="13">
        <v>449051</v>
      </c>
      <c r="D27" s="14" t="s">
        <v>16</v>
      </c>
      <c r="E27" s="16">
        <v>100000</v>
      </c>
      <c r="F27" s="16">
        <v>10000</v>
      </c>
      <c r="G27" s="16">
        <v>22500</v>
      </c>
      <c r="H27" s="9"/>
      <c r="I27" s="16">
        <f t="shared" si="0"/>
        <v>67500</v>
      </c>
      <c r="J27" s="15">
        <v>0</v>
      </c>
      <c r="K27" s="16">
        <f t="shared" si="1"/>
        <v>67500</v>
      </c>
      <c r="M27" s="12"/>
    </row>
    <row r="28" spans="1:13" ht="20" customHeight="1" x14ac:dyDescent="0.2">
      <c r="A28" s="27"/>
      <c r="B28" s="30"/>
      <c r="C28" s="13">
        <v>449052</v>
      </c>
      <c r="D28" s="14" t="s">
        <v>14</v>
      </c>
      <c r="E28" s="16">
        <v>54000</v>
      </c>
      <c r="F28" s="16">
        <v>5900</v>
      </c>
      <c r="G28" s="16">
        <v>11775</v>
      </c>
      <c r="H28" s="9"/>
      <c r="I28" s="16">
        <f t="shared" si="0"/>
        <v>36325</v>
      </c>
      <c r="J28" s="15">
        <f>4625+6450+16990</f>
        <v>28065</v>
      </c>
      <c r="K28" s="16">
        <f t="shared" si="1"/>
        <v>8260</v>
      </c>
      <c r="M28" s="12"/>
    </row>
    <row r="29" spans="1:13" ht="20" customHeight="1" x14ac:dyDescent="0.2">
      <c r="A29" s="28"/>
      <c r="B29" s="31"/>
      <c r="C29" s="13">
        <v>449052</v>
      </c>
      <c r="D29" s="14" t="s">
        <v>14</v>
      </c>
      <c r="E29" s="16">
        <v>0</v>
      </c>
      <c r="F29" s="16">
        <v>0</v>
      </c>
      <c r="G29" s="16">
        <v>0</v>
      </c>
      <c r="H29" s="9">
        <v>12000</v>
      </c>
      <c r="I29" s="16">
        <f t="shared" si="0"/>
        <v>12000</v>
      </c>
      <c r="J29" s="15">
        <v>11700</v>
      </c>
      <c r="K29" s="16">
        <f t="shared" si="1"/>
        <v>300</v>
      </c>
      <c r="M29" s="12"/>
    </row>
    <row r="30" spans="1:13" ht="20" customHeight="1" x14ac:dyDescent="0.2">
      <c r="A30" s="19" t="s">
        <v>17</v>
      </c>
      <c r="B30" s="20"/>
      <c r="C30" s="20"/>
      <c r="D30" s="21"/>
      <c r="E30" s="18">
        <f>SUM(E4:E29)</f>
        <v>5535865</v>
      </c>
      <c r="F30" s="18">
        <f t="shared" ref="F30:K30" si="2">SUM(F4:F29)</f>
        <v>191820</v>
      </c>
      <c r="G30" s="18">
        <f t="shared" si="2"/>
        <v>430108.5</v>
      </c>
      <c r="H30" s="18">
        <f t="shared" si="2"/>
        <v>410249.72</v>
      </c>
      <c r="I30" s="18">
        <f t="shared" si="2"/>
        <v>5324186.22</v>
      </c>
      <c r="J30" s="18">
        <f t="shared" si="2"/>
        <v>2805795.2400000007</v>
      </c>
      <c r="K30" s="18">
        <f t="shared" si="2"/>
        <v>2500390.9799999995</v>
      </c>
      <c r="M30" s="12"/>
    </row>
    <row r="31" spans="1:13" ht="20" customHeight="1" x14ac:dyDescent="0.2">
      <c r="A31" s="22" t="s">
        <v>30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M31" s="12"/>
    </row>
    <row r="33" spans="5:5" ht="20" customHeight="1" x14ac:dyDescent="0.2">
      <c r="E33" s="10"/>
    </row>
  </sheetData>
  <mergeCells count="10">
    <mergeCell ref="A30:D30"/>
    <mergeCell ref="A31:K31"/>
    <mergeCell ref="A1:K1"/>
    <mergeCell ref="A2:K2"/>
    <mergeCell ref="C3:D3"/>
    <mergeCell ref="A4:A29"/>
    <mergeCell ref="B4:B13"/>
    <mergeCell ref="B16:B17"/>
    <mergeCell ref="B18:B22"/>
    <mergeCell ref="B23:B29"/>
  </mergeCells>
  <pageMargins left="0.34" right="0.3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2023-08-23T14:55:54Z</dcterms:modified>
</cp:coreProperties>
</file>