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outubro 2022 " sheetId="8" r:id="rId1"/>
  </sheets>
  <calcPr calcId="152511"/>
</workbook>
</file>

<file path=xl/calcChain.xml><?xml version="1.0" encoding="utf-8"?>
<calcChain xmlns="http://schemas.openxmlformats.org/spreadsheetml/2006/main">
  <c r="K29" i="8" l="1"/>
  <c r="K24" i="8"/>
  <c r="J29" i="8" l="1"/>
  <c r="I31" i="8"/>
  <c r="H31" i="8"/>
  <c r="G31" i="8"/>
  <c r="F31" i="8"/>
  <c r="E31" i="8"/>
  <c r="L30" i="8"/>
  <c r="J30" i="8"/>
  <c r="J28" i="8"/>
  <c r="L28" i="8" s="1"/>
  <c r="L27" i="8"/>
  <c r="K27" i="8"/>
  <c r="J27" i="8"/>
  <c r="J26" i="8"/>
  <c r="L26" i="8" s="1"/>
  <c r="L25" i="8"/>
  <c r="J25" i="8"/>
  <c r="J24" i="8"/>
  <c r="L24" i="8" s="1"/>
  <c r="J23" i="8"/>
  <c r="L23" i="8" s="1"/>
  <c r="L22" i="8"/>
  <c r="K22" i="8"/>
  <c r="J22" i="8"/>
  <c r="J21" i="8"/>
  <c r="L21" i="8" s="1"/>
  <c r="J20" i="8"/>
  <c r="L20" i="8" s="1"/>
  <c r="J19" i="8"/>
  <c r="L19" i="8" s="1"/>
  <c r="K18" i="8"/>
  <c r="K31" i="8" s="1"/>
  <c r="J18" i="8"/>
  <c r="L18" i="8" s="1"/>
  <c r="J17" i="8"/>
  <c r="L17" i="8" s="1"/>
  <c r="J16" i="8"/>
  <c r="L16" i="8" s="1"/>
  <c r="L15" i="8"/>
  <c r="J15" i="8"/>
  <c r="J14" i="8"/>
  <c r="L14" i="8" s="1"/>
  <c r="L13" i="8"/>
  <c r="J13" i="8"/>
  <c r="J12" i="8"/>
  <c r="L12" i="8" s="1"/>
  <c r="L11" i="8"/>
  <c r="J11" i="8"/>
  <c r="J10" i="8"/>
  <c r="L10" i="8" s="1"/>
  <c r="L9" i="8"/>
  <c r="J9" i="8"/>
  <c r="J8" i="8"/>
  <c r="L8" i="8" s="1"/>
  <c r="L7" i="8"/>
  <c r="L6" i="8"/>
  <c r="J6" i="8"/>
  <c r="J5" i="8"/>
  <c r="L4" i="8"/>
  <c r="J4" i="8"/>
  <c r="A1" i="8"/>
  <c r="L29" i="8" l="1"/>
  <c r="J31" i="8"/>
  <c r="L5" i="8"/>
  <c r="L31" i="8" l="1"/>
</calcChain>
</file>

<file path=xl/sharedStrings.xml><?xml version="1.0" encoding="utf-8"?>
<sst xmlns="http://schemas.openxmlformats.org/spreadsheetml/2006/main" count="48" uniqueCount="33">
  <si>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</si>
  <si>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</si>
  <si>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</si>
  <si>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</si>
  <si>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</si>
  <si>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</si>
  <si>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</si>
  <si>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</si>
  <si>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</si>
  <si>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</si>
  <si>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</si>
  <si>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</si>
  <si>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</si>
  <si>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</si>
  <si>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</si>
  <si>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</si>
  <si>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</si>
  <si>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</si>
  <si>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</si>
  <si>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</si>
  <si>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</si>
  <si>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</si>
  <si>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</si>
  <si>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</si>
  <si>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</si>
  <si>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</si>
  <si>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</si>
  <si>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</si>
  <si>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</si>
  <si>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</si>
  <si>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</si>
  <si>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Competência: outubro/2022</t>
  </si>
  <si>
    <t>Outras Despesas Variáveis - Pessoal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</si>
</sst>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C13" zoomScale="103" zoomScaleNormal="103" workbookViewId="0">
      <selection activeCell="I30" sqref="I30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6" width="20.28515625" style="1" customWidth="1"/>
    <col min="7" max="7" width="21.7109375" style="7" customWidth="1"/>
    <col min="8" max="8" width="15" style="7" customWidth="1"/>
    <col min="9" max="9" width="19.28515625" style="7" customWidth="1"/>
    <col min="10" max="10" width="14.85546875" style="1" customWidth="1"/>
    <col min="11" max="11" width="15.140625" style="7" bestFit="1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4" t="e">
        <f>#REF!</f>
        <v>#REF!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ht="20" customHeight="1" x14ac:dyDescent="0.2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4" s="5" customFormat="1" ht="39.950000000000003" customHeight="1" x14ac:dyDescent="0.2">
      <c r="A3" s="3" t="s">
        <v>1</v>
      </c>
      <c r="B3" s="3" t="s">
        <v>2</v>
      </c>
      <c r="C3" s="20" t="s">
        <v>3</v>
      </c>
      <c r="D3" s="22"/>
      <c r="E3" s="4" t="s">
        <v>18</v>
      </c>
      <c r="F3" s="19" t="s">
        <v>30</v>
      </c>
      <c r="G3" s="8" t="s">
        <v>19</v>
      </c>
      <c r="H3" s="8" t="s">
        <v>20</v>
      </c>
      <c r="I3" s="8" t="s">
        <v>21</v>
      </c>
      <c r="J3" s="4" t="s">
        <v>22</v>
      </c>
      <c r="K3" s="6" t="s">
        <v>4</v>
      </c>
      <c r="L3" s="4" t="s">
        <v>23</v>
      </c>
      <c r="M3" s="11"/>
    </row>
    <row r="4" spans="1:14" ht="20" customHeight="1" x14ac:dyDescent="0.2">
      <c r="A4" s="27" t="s">
        <v>5</v>
      </c>
      <c r="B4" s="30" t="s">
        <v>29</v>
      </c>
      <c r="C4" s="13">
        <v>319011</v>
      </c>
      <c r="D4" s="14" t="s">
        <v>6</v>
      </c>
      <c r="E4" s="16">
        <v>2930828</v>
      </c>
      <c r="F4" s="16">
        <v>2930828</v>
      </c>
      <c r="G4" s="15">
        <v>0</v>
      </c>
      <c r="H4" s="15">
        <v>0</v>
      </c>
      <c r="I4" s="9">
        <v>0</v>
      </c>
      <c r="J4" s="16">
        <f>E4-G4-H4+I4</f>
        <v>2930828</v>
      </c>
      <c r="K4" s="16">
        <v>2226242.3199999998</v>
      </c>
      <c r="L4" s="16">
        <f>J4-K4</f>
        <v>704585.68000000017</v>
      </c>
    </row>
    <row r="5" spans="1:14" ht="20" customHeight="1" x14ac:dyDescent="0.2">
      <c r="A5" s="28"/>
      <c r="B5" s="31"/>
      <c r="C5" s="13">
        <v>319013</v>
      </c>
      <c r="D5" s="14" t="s">
        <v>7</v>
      </c>
      <c r="E5" s="16">
        <v>295767</v>
      </c>
      <c r="F5" s="16">
        <v>295767</v>
      </c>
      <c r="G5" s="15">
        <v>0</v>
      </c>
      <c r="H5" s="15">
        <v>0</v>
      </c>
      <c r="I5" s="9">
        <v>0</v>
      </c>
      <c r="J5" s="16">
        <f>E5-G5-H5+I5</f>
        <v>295767</v>
      </c>
      <c r="K5" s="16">
        <v>190327.57</v>
      </c>
      <c r="L5" s="16">
        <f t="shared" ref="L5:L30" si="0">J5-K5</f>
        <v>105439.43</v>
      </c>
    </row>
    <row r="6" spans="1:14" ht="20" customHeight="1" x14ac:dyDescent="0.2">
      <c r="A6" s="28"/>
      <c r="B6" s="31"/>
      <c r="C6" s="13">
        <v>319016</v>
      </c>
      <c r="D6" s="14" t="s">
        <v>32</v>
      </c>
      <c r="E6" s="16">
        <v>0</v>
      </c>
      <c r="F6" s="16">
        <v>2537.42</v>
      </c>
      <c r="G6" s="15">
        <v>0</v>
      </c>
      <c r="H6" s="15">
        <v>0</v>
      </c>
      <c r="I6" s="9">
        <v>2537.42</v>
      </c>
      <c r="J6" s="16">
        <f>E6-G6-H6+I6</f>
        <v>2537.42</v>
      </c>
      <c r="K6" s="16">
        <v>2094.96</v>
      </c>
      <c r="L6" s="16">
        <f t="shared" si="0"/>
        <v>442.46000000000004</v>
      </c>
    </row>
    <row r="7" spans="1:14" ht="20" customHeight="1" x14ac:dyDescent="0.2">
      <c r="A7" s="28"/>
      <c r="B7" s="31"/>
      <c r="C7" s="13">
        <v>319113</v>
      </c>
      <c r="D7" s="14" t="s">
        <v>8</v>
      </c>
      <c r="E7" s="16">
        <v>327604</v>
      </c>
      <c r="F7" s="16">
        <v>325066.58</v>
      </c>
      <c r="G7" s="15">
        <v>0</v>
      </c>
      <c r="H7" s="15">
        <v>0</v>
      </c>
      <c r="I7" s="9">
        <v>0</v>
      </c>
      <c r="J7" s="16">
        <v>325066.58</v>
      </c>
      <c r="K7" s="16">
        <v>210244.61</v>
      </c>
      <c r="L7" s="16">
        <f t="shared" si="0"/>
        <v>114821.97000000003</v>
      </c>
    </row>
    <row r="8" spans="1:14" ht="20" customHeight="1" x14ac:dyDescent="0.2">
      <c r="A8" s="28"/>
      <c r="B8" s="31"/>
      <c r="C8" s="13">
        <v>339030</v>
      </c>
      <c r="D8" s="14" t="s">
        <v>9</v>
      </c>
      <c r="E8" s="16">
        <v>185700</v>
      </c>
      <c r="F8" s="16">
        <v>185700</v>
      </c>
      <c r="G8" s="16">
        <v>0</v>
      </c>
      <c r="H8" s="16">
        <v>0</v>
      </c>
      <c r="I8" s="9">
        <v>0</v>
      </c>
      <c r="J8" s="16">
        <f t="shared" ref="J8:J30" si="1">E8-G8-H8+I8</f>
        <v>185700</v>
      </c>
      <c r="K8" s="16">
        <v>168803.02</v>
      </c>
      <c r="L8" s="16">
        <f t="shared" si="0"/>
        <v>16896.98000000001</v>
      </c>
      <c r="N8" s="12"/>
    </row>
    <row r="9" spans="1:14" ht="20" customHeight="1" x14ac:dyDescent="0.2">
      <c r="A9" s="28"/>
      <c r="B9" s="31"/>
      <c r="C9" s="13">
        <v>339030</v>
      </c>
      <c r="D9" s="14" t="s">
        <v>9</v>
      </c>
      <c r="E9" s="16">
        <v>0</v>
      </c>
      <c r="F9" s="16">
        <v>43000</v>
      </c>
      <c r="G9" s="16">
        <v>0</v>
      </c>
      <c r="H9" s="16">
        <v>0</v>
      </c>
      <c r="I9" s="16">
        <v>43000</v>
      </c>
      <c r="J9" s="16">
        <f t="shared" si="1"/>
        <v>43000</v>
      </c>
      <c r="K9" s="16">
        <v>40307.279999999999</v>
      </c>
      <c r="L9" s="16">
        <f t="shared" si="0"/>
        <v>2692.7200000000012</v>
      </c>
    </row>
    <row r="10" spans="1:14" ht="20" customHeight="1" x14ac:dyDescent="0.2">
      <c r="A10" s="28"/>
      <c r="B10" s="31"/>
      <c r="C10" s="13">
        <v>339036</v>
      </c>
      <c r="D10" s="14" t="s">
        <v>10</v>
      </c>
      <c r="E10" s="16">
        <v>84960</v>
      </c>
      <c r="F10" s="16">
        <v>84960</v>
      </c>
      <c r="G10" s="16">
        <v>8496</v>
      </c>
      <c r="H10" s="16">
        <v>0</v>
      </c>
      <c r="I10" s="9">
        <v>0</v>
      </c>
      <c r="J10" s="16">
        <f t="shared" si="1"/>
        <v>76464</v>
      </c>
      <c r="K10" s="16">
        <v>54752</v>
      </c>
      <c r="L10" s="16">
        <f t="shared" si="0"/>
        <v>21712</v>
      </c>
      <c r="N10" s="12"/>
    </row>
    <row r="11" spans="1:14" ht="20" customHeight="1" x14ac:dyDescent="0.2">
      <c r="A11" s="28"/>
      <c r="B11" s="31"/>
      <c r="C11" s="13">
        <v>339036</v>
      </c>
      <c r="D11" s="14" t="s">
        <v>10</v>
      </c>
      <c r="E11" s="16">
        <v>0</v>
      </c>
      <c r="F11" s="16">
        <v>50000</v>
      </c>
      <c r="G11" s="16">
        <v>0</v>
      </c>
      <c r="H11" s="16">
        <v>0</v>
      </c>
      <c r="I11" s="16">
        <v>50000</v>
      </c>
      <c r="J11" s="16">
        <f t="shared" si="1"/>
        <v>50000</v>
      </c>
      <c r="K11" s="16">
        <v>0</v>
      </c>
      <c r="L11" s="16">
        <f t="shared" si="0"/>
        <v>50000</v>
      </c>
      <c r="N11" s="12"/>
    </row>
    <row r="12" spans="1:14" ht="20" customHeight="1" x14ac:dyDescent="0.2">
      <c r="A12" s="28"/>
      <c r="B12" s="31"/>
      <c r="C12" s="13">
        <v>339039</v>
      </c>
      <c r="D12" s="14" t="s">
        <v>11</v>
      </c>
      <c r="E12" s="16">
        <v>651900</v>
      </c>
      <c r="F12" s="16">
        <v>651900</v>
      </c>
      <c r="G12" s="16">
        <v>0</v>
      </c>
      <c r="H12" s="16">
        <v>0</v>
      </c>
      <c r="I12" s="9">
        <v>0</v>
      </c>
      <c r="J12" s="16">
        <f t="shared" si="1"/>
        <v>651900</v>
      </c>
      <c r="K12" s="16">
        <v>439608.65</v>
      </c>
      <c r="L12" s="16">
        <f t="shared" si="0"/>
        <v>212291.34999999998</v>
      </c>
      <c r="N12" s="12"/>
    </row>
    <row r="13" spans="1:14" ht="20" customHeight="1" x14ac:dyDescent="0.2">
      <c r="A13" s="28"/>
      <c r="B13" s="31"/>
      <c r="C13" s="13">
        <v>339046</v>
      </c>
      <c r="D13" s="14" t="s">
        <v>12</v>
      </c>
      <c r="E13" s="16">
        <v>327660</v>
      </c>
      <c r="F13" s="16">
        <v>327660</v>
      </c>
      <c r="G13" s="16">
        <v>0</v>
      </c>
      <c r="H13" s="16">
        <v>0</v>
      </c>
      <c r="I13" s="9">
        <v>0</v>
      </c>
      <c r="J13" s="16">
        <f t="shared" si="1"/>
        <v>327660</v>
      </c>
      <c r="K13" s="16">
        <v>287785.89</v>
      </c>
      <c r="L13" s="16">
        <f t="shared" si="0"/>
        <v>39874.109999999986</v>
      </c>
      <c r="N13" s="12"/>
    </row>
    <row r="14" spans="1:14" ht="20" customHeight="1" x14ac:dyDescent="0.2">
      <c r="A14" s="28"/>
      <c r="B14" s="32"/>
      <c r="C14" s="13">
        <v>339047</v>
      </c>
      <c r="D14" s="14" t="s">
        <v>13</v>
      </c>
      <c r="E14" s="16">
        <v>29980</v>
      </c>
      <c r="F14" s="16">
        <v>29980</v>
      </c>
      <c r="G14" s="16">
        <v>0</v>
      </c>
      <c r="H14" s="16">
        <v>0</v>
      </c>
      <c r="I14" s="9">
        <v>0</v>
      </c>
      <c r="J14" s="16">
        <f t="shared" si="1"/>
        <v>29980</v>
      </c>
      <c r="K14" s="16">
        <v>21615.01</v>
      </c>
      <c r="L14" s="16">
        <f t="shared" si="0"/>
        <v>8364.9900000000016</v>
      </c>
      <c r="N14" s="12"/>
    </row>
    <row r="15" spans="1:14" ht="39.950000000000003" customHeight="1" x14ac:dyDescent="0.2">
      <c r="A15" s="28"/>
      <c r="B15" s="17" t="s">
        <v>24</v>
      </c>
      <c r="C15" s="13">
        <v>319011</v>
      </c>
      <c r="D15" s="14" t="s">
        <v>6</v>
      </c>
      <c r="E15" s="16">
        <v>1000</v>
      </c>
      <c r="F15" s="16">
        <v>1000</v>
      </c>
      <c r="G15" s="15">
        <v>0</v>
      </c>
      <c r="H15" s="15">
        <v>0</v>
      </c>
      <c r="I15" s="9">
        <v>0</v>
      </c>
      <c r="J15" s="16">
        <f t="shared" si="1"/>
        <v>1000</v>
      </c>
      <c r="K15" s="15">
        <v>0</v>
      </c>
      <c r="L15" s="16">
        <f t="shared" si="0"/>
        <v>1000</v>
      </c>
      <c r="N15" s="12"/>
    </row>
    <row r="16" spans="1:14" ht="39.950000000000003" customHeight="1" x14ac:dyDescent="0.2">
      <c r="A16" s="28"/>
      <c r="B16" s="17" t="s">
        <v>25</v>
      </c>
      <c r="C16" s="13">
        <v>319011</v>
      </c>
      <c r="D16" s="14" t="s">
        <v>6</v>
      </c>
      <c r="E16" s="16">
        <v>62466</v>
      </c>
      <c r="F16" s="16">
        <v>62466</v>
      </c>
      <c r="G16" s="15">
        <v>0</v>
      </c>
      <c r="H16" s="15">
        <v>0</v>
      </c>
      <c r="I16" s="9">
        <v>0</v>
      </c>
      <c r="J16" s="16">
        <f t="shared" si="1"/>
        <v>62466</v>
      </c>
      <c r="K16" s="15">
        <v>13406.12</v>
      </c>
      <c r="L16" s="16">
        <f t="shared" si="0"/>
        <v>49059.88</v>
      </c>
      <c r="N16" s="12"/>
    </row>
    <row r="17" spans="1:14" ht="20" customHeight="1" x14ac:dyDescent="0.2">
      <c r="A17" s="28"/>
      <c r="B17" s="33" t="s">
        <v>26</v>
      </c>
      <c r="C17" s="13">
        <v>339030</v>
      </c>
      <c r="D17" s="14" t="s">
        <v>9</v>
      </c>
      <c r="E17" s="16">
        <v>4000</v>
      </c>
      <c r="F17" s="16">
        <v>4000</v>
      </c>
      <c r="G17" s="16">
        <v>400</v>
      </c>
      <c r="H17" s="16">
        <v>0</v>
      </c>
      <c r="I17" s="9">
        <v>0</v>
      </c>
      <c r="J17" s="16">
        <f t="shared" si="1"/>
        <v>3600</v>
      </c>
      <c r="K17" s="15">
        <v>1821</v>
      </c>
      <c r="L17" s="16">
        <f t="shared" si="0"/>
        <v>1779</v>
      </c>
      <c r="N17" s="12"/>
    </row>
    <row r="18" spans="1:14" ht="29.95" customHeight="1" x14ac:dyDescent="0.2">
      <c r="A18" s="28"/>
      <c r="B18" s="34"/>
      <c r="C18" s="13">
        <v>339039</v>
      </c>
      <c r="D18" s="14" t="s">
        <v>11</v>
      </c>
      <c r="E18" s="16">
        <v>98000</v>
      </c>
      <c r="F18" s="16">
        <v>98000</v>
      </c>
      <c r="G18" s="16">
        <v>9800</v>
      </c>
      <c r="H18" s="16">
        <v>0</v>
      </c>
      <c r="I18" s="9">
        <v>0</v>
      </c>
      <c r="J18" s="16">
        <f t="shared" si="1"/>
        <v>88200</v>
      </c>
      <c r="K18" s="15">
        <f>2440+45540</f>
        <v>47980</v>
      </c>
      <c r="L18" s="16">
        <f t="shared" si="0"/>
        <v>40220</v>
      </c>
      <c r="N18" s="12"/>
    </row>
    <row r="19" spans="1:14" ht="20" customHeight="1" x14ac:dyDescent="0.2">
      <c r="A19" s="28"/>
      <c r="B19" s="30" t="s">
        <v>28</v>
      </c>
      <c r="C19" s="13">
        <v>339030</v>
      </c>
      <c r="D19" s="14" t="s">
        <v>9</v>
      </c>
      <c r="E19" s="16">
        <v>1000</v>
      </c>
      <c r="F19" s="16">
        <v>1000</v>
      </c>
      <c r="G19" s="16">
        <v>100</v>
      </c>
      <c r="H19" s="16">
        <v>0</v>
      </c>
      <c r="I19" s="9">
        <v>0</v>
      </c>
      <c r="J19" s="16">
        <f t="shared" si="1"/>
        <v>900</v>
      </c>
      <c r="K19" s="15">
        <v>0</v>
      </c>
      <c r="L19" s="16">
        <f t="shared" si="0"/>
        <v>900</v>
      </c>
      <c r="N19" s="12"/>
    </row>
    <row r="20" spans="1:14" ht="20" customHeight="1" x14ac:dyDescent="0.2">
      <c r="A20" s="28"/>
      <c r="B20" s="31"/>
      <c r="C20" s="13">
        <v>339039</v>
      </c>
      <c r="D20" s="14" t="s">
        <v>11</v>
      </c>
      <c r="E20" s="16">
        <v>21000</v>
      </c>
      <c r="F20" s="16">
        <v>21000</v>
      </c>
      <c r="G20" s="16">
        <v>2100</v>
      </c>
      <c r="H20" s="16">
        <v>0</v>
      </c>
      <c r="I20" s="9">
        <v>0</v>
      </c>
      <c r="J20" s="16">
        <f t="shared" si="1"/>
        <v>18900</v>
      </c>
      <c r="K20" s="16">
        <v>2291.17</v>
      </c>
      <c r="L20" s="16">
        <f t="shared" si="0"/>
        <v>16608.830000000002</v>
      </c>
      <c r="N20" s="12"/>
    </row>
    <row r="21" spans="1:14" ht="20" customHeight="1" x14ac:dyDescent="0.2">
      <c r="A21" s="28"/>
      <c r="B21" s="31"/>
      <c r="C21" s="13">
        <v>339039</v>
      </c>
      <c r="D21" s="14" t="s">
        <v>11</v>
      </c>
      <c r="E21" s="16">
        <v>0</v>
      </c>
      <c r="F21" s="16">
        <v>5000</v>
      </c>
      <c r="G21" s="16">
        <v>0</v>
      </c>
      <c r="H21" s="16">
        <v>0</v>
      </c>
      <c r="I21" s="9">
        <v>5000</v>
      </c>
      <c r="J21" s="16">
        <f t="shared" si="1"/>
        <v>5000</v>
      </c>
      <c r="K21" s="16">
        <v>0</v>
      </c>
      <c r="L21" s="16">
        <f t="shared" si="0"/>
        <v>5000</v>
      </c>
      <c r="N21" s="12"/>
    </row>
    <row r="22" spans="1:14" ht="20" customHeight="1" x14ac:dyDescent="0.2">
      <c r="A22" s="28"/>
      <c r="B22" s="31"/>
      <c r="C22" s="13">
        <v>339039</v>
      </c>
      <c r="D22" s="14" t="s">
        <v>11</v>
      </c>
      <c r="E22" s="16">
        <v>0</v>
      </c>
      <c r="F22" s="16">
        <v>142249.72</v>
      </c>
      <c r="G22" s="16">
        <v>0</v>
      </c>
      <c r="H22" s="16">
        <v>0</v>
      </c>
      <c r="I22" s="9">
        <v>142249.72</v>
      </c>
      <c r="J22" s="16">
        <f t="shared" si="1"/>
        <v>142249.72</v>
      </c>
      <c r="K22" s="16">
        <f>111358.55+28600</f>
        <v>139958.54999999999</v>
      </c>
      <c r="L22" s="16">
        <f t="shared" si="0"/>
        <v>2291.1700000000128</v>
      </c>
      <c r="N22" s="12"/>
    </row>
    <row r="23" spans="1:14" ht="20" customHeight="1" x14ac:dyDescent="0.2">
      <c r="A23" s="28"/>
      <c r="B23" s="32"/>
      <c r="C23" s="13">
        <v>449052</v>
      </c>
      <c r="D23" s="14" t="s">
        <v>14</v>
      </c>
      <c r="E23" s="16">
        <v>5000</v>
      </c>
      <c r="F23" s="16">
        <v>5000</v>
      </c>
      <c r="G23" s="16">
        <v>0</v>
      </c>
      <c r="H23" s="16">
        <v>0</v>
      </c>
      <c r="I23" s="9">
        <v>0</v>
      </c>
      <c r="J23" s="16">
        <f>E23-G23-H23+I23</f>
        <v>5000</v>
      </c>
      <c r="K23" s="15">
        <v>2199</v>
      </c>
      <c r="L23" s="16">
        <f t="shared" si="0"/>
        <v>2801</v>
      </c>
      <c r="N23" s="12"/>
    </row>
    <row r="24" spans="1:14" ht="20" customHeight="1" x14ac:dyDescent="0.2">
      <c r="A24" s="28"/>
      <c r="B24" s="30" t="s">
        <v>27</v>
      </c>
      <c r="C24" s="13">
        <v>339030</v>
      </c>
      <c r="D24" s="14" t="s">
        <v>9</v>
      </c>
      <c r="E24" s="16">
        <v>43000</v>
      </c>
      <c r="F24" s="16">
        <v>43000</v>
      </c>
      <c r="G24" s="16">
        <v>4300</v>
      </c>
      <c r="H24" s="16">
        <v>0</v>
      </c>
      <c r="I24" s="9">
        <v>0</v>
      </c>
      <c r="J24" s="16">
        <f t="shared" si="1"/>
        <v>38700</v>
      </c>
      <c r="K24" s="16">
        <f>17336.2+6051.46+4503</f>
        <v>27890.66</v>
      </c>
      <c r="L24" s="16">
        <f t="shared" si="0"/>
        <v>10809.34</v>
      </c>
      <c r="N24" s="12"/>
    </row>
    <row r="25" spans="1:14" ht="20" customHeight="1" x14ac:dyDescent="0.2">
      <c r="A25" s="28"/>
      <c r="B25" s="31"/>
      <c r="C25" s="13">
        <v>339030</v>
      </c>
      <c r="D25" s="14" t="s">
        <v>9</v>
      </c>
      <c r="E25" s="16">
        <v>0</v>
      </c>
      <c r="F25" s="16">
        <v>18000</v>
      </c>
      <c r="G25" s="16">
        <v>0</v>
      </c>
      <c r="H25" s="16">
        <v>0</v>
      </c>
      <c r="I25" s="9">
        <v>18000</v>
      </c>
      <c r="J25" s="16">
        <f t="shared" si="1"/>
        <v>18000</v>
      </c>
      <c r="K25" s="16">
        <v>0</v>
      </c>
      <c r="L25" s="16">
        <f t="shared" si="0"/>
        <v>18000</v>
      </c>
      <c r="N25" s="12"/>
    </row>
    <row r="26" spans="1:14" ht="20" customHeight="1" x14ac:dyDescent="0.2">
      <c r="A26" s="28"/>
      <c r="B26" s="31"/>
      <c r="C26" s="13">
        <v>339039</v>
      </c>
      <c r="D26" s="14" t="s">
        <v>11</v>
      </c>
      <c r="E26" s="16">
        <v>312000</v>
      </c>
      <c r="F26" s="16">
        <v>312000</v>
      </c>
      <c r="G26" s="16">
        <v>0</v>
      </c>
      <c r="H26" s="16">
        <v>0</v>
      </c>
      <c r="I26" s="9">
        <v>0</v>
      </c>
      <c r="J26" s="16">
        <f t="shared" si="1"/>
        <v>312000</v>
      </c>
      <c r="K26" s="16">
        <v>138911.51</v>
      </c>
      <c r="L26" s="16">
        <f t="shared" si="0"/>
        <v>173088.49</v>
      </c>
      <c r="N26" s="12"/>
    </row>
    <row r="27" spans="1:14" ht="20" customHeight="1" x14ac:dyDescent="0.2">
      <c r="A27" s="28"/>
      <c r="B27" s="31"/>
      <c r="C27" s="13">
        <v>339039</v>
      </c>
      <c r="D27" s="14" t="s">
        <v>15</v>
      </c>
      <c r="E27" s="15">
        <v>0</v>
      </c>
      <c r="F27" s="15">
        <v>140000</v>
      </c>
      <c r="G27" s="15">
        <v>0</v>
      </c>
      <c r="H27" s="15">
        <v>0</v>
      </c>
      <c r="I27" s="16">
        <v>140000</v>
      </c>
      <c r="J27" s="16">
        <f t="shared" si="1"/>
        <v>140000</v>
      </c>
      <c r="K27" s="16">
        <f>43000+32000</f>
        <v>75000</v>
      </c>
      <c r="L27" s="16">
        <f t="shared" si="0"/>
        <v>65000</v>
      </c>
      <c r="N27" s="12"/>
    </row>
    <row r="28" spans="1:14" ht="20" customHeight="1" x14ac:dyDescent="0.2">
      <c r="A28" s="28"/>
      <c r="B28" s="31"/>
      <c r="C28" s="13">
        <v>449051</v>
      </c>
      <c r="D28" s="14" t="s">
        <v>16</v>
      </c>
      <c r="E28" s="16">
        <v>100000</v>
      </c>
      <c r="F28" s="16">
        <v>100000</v>
      </c>
      <c r="G28" s="16">
        <v>10000</v>
      </c>
      <c r="H28" s="16">
        <v>0</v>
      </c>
      <c r="I28" s="9">
        <v>0</v>
      </c>
      <c r="J28" s="16">
        <f t="shared" si="1"/>
        <v>90000</v>
      </c>
      <c r="K28" s="15">
        <v>0</v>
      </c>
      <c r="L28" s="16">
        <f t="shared" si="0"/>
        <v>90000</v>
      </c>
      <c r="N28" s="12"/>
    </row>
    <row r="29" spans="1:14" ht="20" customHeight="1" x14ac:dyDescent="0.2">
      <c r="A29" s="28"/>
      <c r="B29" s="31"/>
      <c r="C29" s="13">
        <v>449052</v>
      </c>
      <c r="D29" s="14" t="s">
        <v>14</v>
      </c>
      <c r="E29" s="16">
        <v>54000</v>
      </c>
      <c r="F29" s="16">
        <v>168500</v>
      </c>
      <c r="G29" s="16">
        <v>0</v>
      </c>
      <c r="H29" s="16">
        <v>0</v>
      </c>
      <c r="I29" s="9">
        <v>114500</v>
      </c>
      <c r="J29" s="16">
        <f>+F29-G29</f>
        <v>168500</v>
      </c>
      <c r="K29" s="15">
        <f>4625+6450+16990+120099.68</f>
        <v>148164.68</v>
      </c>
      <c r="L29" s="16">
        <f t="shared" si="0"/>
        <v>20335.320000000007</v>
      </c>
      <c r="N29" s="12"/>
    </row>
    <row r="30" spans="1:14" ht="20" customHeight="1" x14ac:dyDescent="0.2">
      <c r="A30" s="29"/>
      <c r="B30" s="32"/>
      <c r="C30" s="13">
        <v>449052</v>
      </c>
      <c r="D30" s="14" t="s">
        <v>14</v>
      </c>
      <c r="E30" s="16">
        <v>0</v>
      </c>
      <c r="F30" s="16">
        <v>12000</v>
      </c>
      <c r="G30" s="16">
        <v>0</v>
      </c>
      <c r="H30" s="16">
        <v>0</v>
      </c>
      <c r="I30" s="9">
        <v>12000</v>
      </c>
      <c r="J30" s="16">
        <f t="shared" si="1"/>
        <v>12000</v>
      </c>
      <c r="K30" s="15">
        <v>11700</v>
      </c>
      <c r="L30" s="16">
        <f t="shared" si="0"/>
        <v>300</v>
      </c>
      <c r="N30" s="12"/>
    </row>
    <row r="31" spans="1:14" ht="20" customHeight="1" x14ac:dyDescent="0.2">
      <c r="A31" s="20" t="s">
        <v>17</v>
      </c>
      <c r="B31" s="21"/>
      <c r="C31" s="21"/>
      <c r="D31" s="22"/>
      <c r="E31" s="18">
        <f>SUM(E4:E30)</f>
        <v>5535865</v>
      </c>
      <c r="F31" s="18">
        <f>SUM(F4:F30)</f>
        <v>6060614.7199999997</v>
      </c>
      <c r="G31" s="18">
        <f t="shared" ref="G31:L31" si="2">SUM(G4:G30)</f>
        <v>35196</v>
      </c>
      <c r="H31" s="18">
        <f t="shared" si="2"/>
        <v>0</v>
      </c>
      <c r="I31" s="18">
        <f t="shared" si="2"/>
        <v>527287.14</v>
      </c>
      <c r="J31" s="18">
        <f t="shared" si="2"/>
        <v>6025418.7199999997</v>
      </c>
      <c r="K31" s="18">
        <f t="shared" si="2"/>
        <v>4251103.9999999991</v>
      </c>
      <c r="L31" s="18">
        <f t="shared" si="2"/>
        <v>1774314.7199999997</v>
      </c>
      <c r="N31" s="12"/>
    </row>
    <row r="32" spans="1:14" ht="20" customHeight="1" x14ac:dyDescent="0.2">
      <c r="A32" s="23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N32" s="12"/>
    </row>
    <row r="33" spans="1:14" ht="20" customHeight="1" x14ac:dyDescent="0.2">
      <c r="E33" s="12"/>
      <c r="F33" s="12"/>
      <c r="J33" s="12"/>
      <c r="L33" s="12"/>
    </row>
    <row r="34" spans="1:14" s="7" customFormat="1" ht="20" customHeight="1" x14ac:dyDescent="0.2">
      <c r="A34" s="1"/>
      <c r="B34" s="2"/>
      <c r="C34" s="1"/>
      <c r="D34" s="1"/>
      <c r="E34" s="10"/>
      <c r="F34" s="10"/>
      <c r="J34" s="1"/>
      <c r="L34" s="12"/>
      <c r="N34" s="1"/>
    </row>
  </sheetData>
  <mergeCells count="10">
    <mergeCell ref="A31:D31"/>
    <mergeCell ref="A32:L32"/>
    <mergeCell ref="A1:L1"/>
    <mergeCell ref="A2:L2"/>
    <mergeCell ref="C3:D3"/>
    <mergeCell ref="A4:A30"/>
    <mergeCell ref="B4:B14"/>
    <mergeCell ref="B17:B18"/>
    <mergeCell ref="B19:B23"/>
    <mergeCell ref="B24:B30"/>
  </mergeCells>
  <pageMargins left="0.35433070866141736" right="0.31496062992125984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2023-08-23T14:59:10Z</dcterms:modified>
</cp:coreProperties>
</file>